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arthur/Downloads/"/>
    </mc:Choice>
  </mc:AlternateContent>
  <xr:revisionPtr revIDLastSave="0" documentId="13_ncr:1_{8915F900-9DAA-5847-80A7-AA9BC4121AE2}" xr6:coauthVersionLast="47" xr6:coauthVersionMax="47" xr10:uidLastSave="{00000000-0000-0000-0000-000000000000}"/>
  <bookViews>
    <workbookView xWindow="29400" yWindow="-2680" windowWidth="51200" windowHeight="28200" tabRatio="500" activeTab="1" xr2:uid="{00000000-000D-0000-FFFF-FFFF00000000}"/>
  </bookViews>
  <sheets>
    <sheet name="Mode d'emploi" sheetId="1" r:id="rId1"/>
    <sheet name="Questionnaire &amp; Radar" sheetId="2" r:id="rId2"/>
    <sheet name="TOP 5 priorites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2" l="1"/>
  <c r="B28" i="3" s="1"/>
  <c r="D28" i="3" s="1"/>
  <c r="H12" i="2"/>
  <c r="I11" i="2"/>
  <c r="B27" i="3" s="1"/>
  <c r="D27" i="3" s="1"/>
  <c r="H11" i="2"/>
  <c r="I10" i="2"/>
  <c r="B26" i="3" s="1"/>
  <c r="D26" i="3" s="1"/>
  <c r="H10" i="2"/>
  <c r="I9" i="2"/>
  <c r="B25" i="3" s="1"/>
  <c r="D25" i="3" s="1"/>
  <c r="H9" i="2"/>
  <c r="I8" i="2"/>
  <c r="B24" i="3" s="1"/>
  <c r="D24" i="3" s="1"/>
  <c r="H8" i="2"/>
  <c r="I7" i="2"/>
  <c r="B23" i="3" s="1"/>
  <c r="D23" i="3" s="1"/>
  <c r="H7" i="2"/>
  <c r="I6" i="2"/>
  <c r="B22" i="3" s="1"/>
  <c r="D22" i="3" s="1"/>
  <c r="H6" i="2"/>
  <c r="I5" i="2"/>
  <c r="B21" i="3" s="1"/>
  <c r="D21" i="3" s="1"/>
  <c r="H5" i="2"/>
  <c r="H14" i="2" l="1"/>
  <c r="H15" i="2" s="1"/>
  <c r="E9" i="3"/>
  <c r="C9" i="3"/>
  <c r="D9" i="3" s="1"/>
  <c r="B9" i="3"/>
  <c r="E8" i="3"/>
  <c r="C8" i="3"/>
  <c r="D8" i="3" s="1"/>
  <c r="B8" i="3"/>
  <c r="E7" i="3"/>
  <c r="C7" i="3"/>
  <c r="D7" i="3" s="1"/>
  <c r="B7" i="3"/>
  <c r="E6" i="3"/>
  <c r="C6" i="3"/>
  <c r="D6" i="3" s="1"/>
  <c r="B6" i="3"/>
  <c r="E5" i="3"/>
  <c r="C5" i="3"/>
  <c r="D5" i="3" s="1"/>
  <c r="B5" i="3"/>
</calcChain>
</file>

<file path=xl/sharedStrings.xml><?xml version="1.0" encoding="utf-8"?>
<sst xmlns="http://schemas.openxmlformats.org/spreadsheetml/2006/main" count="122" uniqueCount="102">
  <si>
    <t>Radar IA-ready</t>
  </si>
  <si>
    <t>Etes-vous pret pour Copilot ? Auto-evaluation en 10 minutes.</t>
  </si>
  <si>
    <t>Pourquoi ce radar ?</t>
  </si>
  <si>
    <t>Deployer Microsoft 365 Copilot sans avoir verifie les fondamentaux M365, c'est exposer vos donnees sensibles a une recherche dopee a l'IA - sans filet.</t>
  </si>
  <si>
    <t>Ce radar evalue 8 dimensions cles via 24 questions essentielles. Vous obtenez un score par theme, une vue radar globale et vos 5 priorites.</t>
  </si>
  <si>
    <t>Temps de remplissage : 10 minutes. Pour un audit complet (60+ questions, entretiens, rapport detaille, roadmap 90j), voir le CTA en fin de guide.</t>
  </si>
  <si>
    <t>Methode de scoring</t>
  </si>
  <si>
    <t>0</t>
  </si>
  <si>
    <t>Non - pas du tout</t>
  </si>
  <si>
    <t>Aucune mise en oeuvre, sujet non adresse.</t>
  </si>
  <si>
    <t>1</t>
  </si>
  <si>
    <t>Partiel - en cours</t>
  </si>
  <si>
    <t>Mise en oeuvre partielle ou sur perimetre restreint.</t>
  </si>
  <si>
    <t>2</t>
  </si>
  <si>
    <t>Oui - operationnel</t>
  </si>
  <si>
    <t>En place sur l'essentiel du perimetre, sans gouvernance forte.</t>
  </si>
  <si>
    <t>3</t>
  </si>
  <si>
    <t>Oui - mature</t>
  </si>
  <si>
    <t>Deploye, gouverne, mesure, ameliore en continu.</t>
  </si>
  <si>
    <t>Lecture du score</t>
  </si>
  <si>
    <t>0 - 18</t>
  </si>
  <si>
    <t>Pas pret</t>
  </si>
  <si>
    <t>Fondamentaux M365 a renforcer avant tout deploiement Copilot.</t>
  </si>
  <si>
    <t>19 - 36</t>
  </si>
  <si>
    <t>Bases en place</t>
  </si>
  <si>
    <t>Quick wins identifiables. Copilot pilote possible sur perimetre restreint.</t>
  </si>
  <si>
    <t>37 - 54</t>
  </si>
  <si>
    <t>Solide</t>
  </si>
  <si>
    <t>Deploiement Copilot envisageable avec gouvernance dediee.</t>
  </si>
  <si>
    <t>55 - 72</t>
  </si>
  <si>
    <t>Mature</t>
  </si>
  <si>
    <t>Pret pour un deploiement Copilot a l'echelle. Focus : accompagnement utilisateurs.</t>
  </si>
  <si>
    <t>Comment utiliser ce fichier</t>
  </si>
  <si>
    <t>1. Ouvrez l'onglet "Questionnaire &amp; Radar".</t>
  </si>
  <si>
    <t>2. Pour chaque question, saisissez votre score de 0 a 3 dans la colonne "Votre score".</t>
  </si>
  <si>
    <t>3. Le radar se met a jour automatiquement, et l'onglet "TOP 5 priorites" identifie vos faiblesses.</t>
  </si>
  <si>
    <t>4. Lisez le Guide Word associe pour interpreter les resultats et passer a l'action.</t>
  </si>
  <si>
    <t>Solution Obvie - Yoann Kalandyk - Consultant Microsoft 365 - Certifie PROSCI - MCT</t>
  </si>
  <si>
    <t>Radar IA-ready - Questionnaire</t>
  </si>
  <si>
    <t>Theme</t>
  </si>
  <si>
    <t>#</t>
  </si>
  <si>
    <t>Question</t>
  </si>
  <si>
    <t>Votre score (0-3)</t>
  </si>
  <si>
    <t>Note max</t>
  </si>
  <si>
    <t>Synthese par theme</t>
  </si>
  <si>
    <t>Data Security &amp; Governance</t>
  </si>
  <si>
    <t>Avez-vous une politique de classification des donnees documentee et appliquee ?</t>
  </si>
  <si>
    <t>Score /9</t>
  </si>
  <si>
    <t>Score /3</t>
  </si>
  <si>
    <t>Avez-vous active SAM (SharePoint Advanced Management) et lance le Content Management Assessment ?</t>
  </si>
  <si>
    <t>Les permissions de partage par defaut sont-elles restrictives (pas de "Tout le monde" par defaut) ?</t>
  </si>
  <si>
    <t>Identity &amp; Access</t>
  </si>
  <si>
    <t>MFA est-il active a 100 % via Conditional Access Microsoft Entra ?</t>
  </si>
  <si>
    <t>M365 Apps</t>
  </si>
  <si>
    <t>Avez-vous un processus JML (Joiner/Mover/Leaver) automatise ?</t>
  </si>
  <si>
    <t>Data Access &amp; Sharing</t>
  </si>
  <si>
    <t>Les comptes privilegies sont-ils proteges par PIM (Privileged Identity Management) ?</t>
  </si>
  <si>
    <t>Data Protection</t>
  </si>
  <si>
    <t>Les boites aux lettres principales des utilisateurs cibles Copilot sont-elles 100 % Exchange Online ?</t>
  </si>
  <si>
    <t>Data Lifecycle</t>
  </si>
  <si>
    <t>Avez-vous une politique de gouvernance Teams (creation, expiration, archivage) ?</t>
  </si>
  <si>
    <t>Device &amp; Endpoint</t>
  </si>
  <si>
    <t>Loop, Whiteboard et transcriptions Teams ont-ils un cadre de gouvernance defini ?</t>
  </si>
  <si>
    <t>Copilot Readiness</t>
  </si>
  <si>
    <t>Les sites SharePoint critiques sont-ils proteges par RCD ou RAC (Restricted Content Discovery / Access Control) ?</t>
  </si>
  <si>
    <t>Effectuez-vous des recertifications d'acces via Microsoft Entra ID Governance ?</t>
  </si>
  <si>
    <t>SCORE GLOBAL</t>
  </si>
  <si>
    <t>/ 72</t>
  </si>
  <si>
    <t>Les partages externes ont-ils une expiration automatique ?</t>
  </si>
  <si>
    <t>Niveau maturite</t>
  </si>
  <si>
    <t>Vos etiquettes de sensibilite sont-elles deployees et appliquees (manuellement ou en auto-labeling) ?</t>
  </si>
  <si>
    <t>Avez-vous des politiques DLP actives sur Exchange, SharePoint, OneDrive et Teams ?</t>
  </si>
  <si>
    <t>DSPM for AI est-il active dans Purview pour monitorer l'usage Copilot ?</t>
  </si>
  <si>
    <t>Avez-vous des politiques de retention deployees sur l'ensemble du tenant ?</t>
  </si>
  <si>
    <t>Les sites et groupes inactifs sont-ils identifies et traites (M365 Archive ou suppression) ?</t>
  </si>
  <si>
    <t>Avez-vous une strategie de records management pour les donnees reglementaires ?</t>
  </si>
  <si>
    <t>Tous les devices accedant a M365 sont-ils geres par Intune (MDM/MAM) ?</t>
  </si>
  <si>
    <t>Le chiffrement disque (BitLocker / FileVault) est-il applique a 100 % du parc ?</t>
  </si>
  <si>
    <t>Avez-vous une politique BYOD avec App Protection Policies ?</t>
  </si>
  <si>
    <t>Avez-vous formalise un plan d'adoption Copilot avec change management structure (ADKAR + PCT) ?</t>
  </si>
  <si>
    <t>Avez-vous prevu la gouvernance des agents Copilot Studio (qui cree, qui valide, qui partage) ?</t>
  </si>
  <si>
    <t>Avez-vous un plan de monitoring Shadow AI (Defender for Cloud Apps) ?</t>
  </si>
  <si>
    <t>TOP 5 priorites IA-ready</t>
  </si>
  <si>
    <t>Calcule automatiquement a partir de vos scores : les 5 themes ou vous etes le plus en risque.</t>
  </si>
  <si>
    <t>Rang</t>
  </si>
  <si>
    <t>Niveau</t>
  </si>
  <si>
    <t>Recommandation prioritaire</t>
  </si>
  <si>
    <t>Et apres ? Audit IA-ready complet</t>
  </si>
  <si>
    <t>Ce radar est un point de depart. Pour un diagnostic complet et personnalise, Solution Obvie vous propose :</t>
  </si>
  <si>
    <t>- Audit detaille : 60+ questions, entretiens avec vos referents IT et metier, analyse de votre tenant M365</t>
  </si>
  <si>
    <t>- Rapport complet : etat des lieux par dimension, scoring detaille, identification des risques specifiques a votre contexte</t>
  </si>
  <si>
    <t>- Roadmap 90 jours : plan d'action priorise, chiffre, sequence par phases ADKAR</t>
  </si>
  <si>
    <t>- Contact : onys@solution-obvie.com - +33 (0)6 29 58 94 82</t>
  </si>
  <si>
    <t>Helper (ne pas modifier)</t>
  </si>
  <si>
    <t>Activez SAM + lancez le Content Management Assessment. Forcez "Specific people" en partage par defaut.</t>
  </si>
  <si>
    <t>Conditional Access + MFA 100 %, JML automatise via Entra ID Governance, PIM sur tous les roles privilegies.</t>
  </si>
  <si>
    <t>Migration boites Exchange Online 100 %, charte Teams (creation, expiration, archivage), gouvernance Loop/Whiteboard.</t>
  </si>
  <si>
    <t>Restricted Content Discovery sur sites sensibles, Access Reviews trimestrielles, expiration partages externes a 90j.</t>
  </si>
  <si>
    <t>Etiquettes Purview + auto-labeling, DLP actives 4 charges (Exchange/SP/OD/Teams), DSPM for AI active.</t>
  </si>
  <si>
    <t>Politiques de retention par type de donnees, M365 Archive sur les sites/groupes inactifs, records management formalise.</t>
  </si>
  <si>
    <t>Intune MDM/MAM sur 100 % du parc, BitLocker/FileVault impose, App Protection Policies BYOD.</t>
  </si>
  <si>
    <t>Plan d'adoption ADKAR + PCT formalise, gouvernance Copilot Studio definie, Defender for Cloud Apps active (Shadow AI).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</si>
</sst>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i/>
      <sz val="11"/>
      <color rgb="FFFFFFFF"/>
      <name val="Calibri"/>
      <charset val="1"/>
    </font>
    <font>
      <b/>
      <sz val="14"/>
      <color rgb="FF0C2740"/>
      <name val="Calibri"/>
      <charset val="1"/>
    </font>
    <font>
      <sz val="10.5"/>
      <color rgb="FF161412"/>
      <name val="Calibri"/>
      <charset val="1"/>
    </font>
    <font>
      <b/>
      <sz val="14"/>
      <color rgb="FFFFFFFF"/>
      <name val="Calibri"/>
      <charset val="1"/>
    </font>
    <font>
      <b/>
      <sz val="11"/>
      <color rgb="FF0C2740"/>
      <name val="Calibri"/>
      <charset val="1"/>
    </font>
    <font>
      <sz val="10"/>
      <color rgb="FF161412"/>
      <name val="Calibri"/>
      <charset val="1"/>
    </font>
    <font>
      <b/>
      <sz val="11"/>
      <color rgb="FFFFFFFF"/>
      <name val="Calibri"/>
      <charset val="1"/>
    </font>
    <font>
      <i/>
      <sz val="9"/>
      <color rgb="FF73726E"/>
      <name val="Calibri"/>
      <charset val="1"/>
    </font>
    <font>
      <b/>
      <sz val="16"/>
      <color rgb="FFFFFFFF"/>
      <name val="Calibri"/>
      <charset val="1"/>
    </font>
    <font>
      <b/>
      <sz val="10"/>
      <color rgb="FFFFFFFF"/>
      <name val="Calibri"/>
      <charset val="1"/>
    </font>
    <font>
      <b/>
      <sz val="12"/>
      <color rgb="FF0000FF"/>
      <name val="Calibri"/>
      <charset val="1"/>
    </font>
    <font>
      <sz val="10"/>
      <color rgb="FF73726E"/>
      <name val="Calibri"/>
      <charset val="1"/>
    </font>
    <font>
      <b/>
      <sz val="12"/>
      <color rgb="FFFFFFFF"/>
      <name val="Calibri"/>
      <charset val="1"/>
    </font>
    <font>
      <b/>
      <sz val="12"/>
      <color rgb="FF0C2740"/>
      <name val="Calibri"/>
      <charset val="1"/>
    </font>
    <font>
      <i/>
      <sz val="10"/>
      <color rgb="FF73726E"/>
      <name val="Calibri"/>
      <charset val="1"/>
    </font>
    <font>
      <b/>
      <sz val="10.5"/>
      <color rgb="FF0C2740"/>
      <name val="Calibri"/>
      <charset val="1"/>
    </font>
    <font>
      <sz val="9"/>
      <color rgb="FF73726E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009F99"/>
        <bgColor rgb="FF008080"/>
      </patternFill>
    </fill>
    <fill>
      <patternFill patternType="solid">
        <fgColor rgb="FFEE755A"/>
        <bgColor rgb="FFFF6600"/>
      </patternFill>
    </fill>
    <fill>
      <patternFill patternType="solid">
        <fgColor rgb="FFFBB910"/>
        <bgColor rgb="FFFF9900"/>
      </patternFill>
    </fill>
    <fill>
      <patternFill patternType="solid">
        <fgColor rgb="FFB5D99C"/>
        <bgColor rgb="FFD9D9D9"/>
      </patternFill>
    </fill>
    <fill>
      <patternFill patternType="solid">
        <fgColor rgb="FF0C2740"/>
        <bgColor rgb="FF161412"/>
      </patternFill>
    </fill>
    <fill>
      <patternFill patternType="solid">
        <fgColor rgb="FFFFFFCC"/>
        <bgColor rgb="FFFFF8E1"/>
      </patternFill>
    </fill>
    <fill>
      <patternFill patternType="solid">
        <fgColor rgb="FFF5F5F5"/>
        <bgColor rgb="FFFFF8E1"/>
      </patternFill>
    </fill>
    <fill>
      <patternFill patternType="solid">
        <fgColor rgb="FF084776"/>
        <bgColor rgb="FF2E5F99"/>
      </patternFill>
    </fill>
    <fill>
      <patternFill patternType="solid">
        <fgColor rgb="FF4B8B3B"/>
        <bgColor rgb="FF73726E"/>
      </patternFill>
    </fill>
    <fill>
      <patternFill patternType="solid">
        <fgColor rgb="FF6B4E9C"/>
        <bgColor rgb="FF73726E"/>
      </patternFill>
    </fill>
    <fill>
      <patternFill patternType="solid">
        <fgColor rgb="FF161412"/>
        <bgColor rgb="FF000000"/>
      </patternFill>
    </fill>
    <fill>
      <patternFill patternType="solid">
        <fgColor rgb="FFFFF8E1"/>
        <bgColor rgb="FFFFFFCC"/>
      </patternFill>
    </fill>
  </fills>
  <borders count="2">
    <border>
      <left/>
      <right/>
      <top/>
      <bottom/>
      <diagonal/>
    </border>
    <border>
      <left style="thin">
        <color rgb="FFEAE5EB"/>
      </left>
      <right style="thin">
        <color rgb="FFEAE5EB"/>
      </right>
      <top style="thin">
        <color rgb="FFEAE5EB"/>
      </top>
      <bottom style="thin">
        <color rgb="FFEAE5EB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1" fillId="3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1"/>
    </xf>
    <xf numFmtId="0" fontId="12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 indent="1"/>
    </xf>
    <xf numFmtId="164" fontId="3" fillId="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 indent="1"/>
    </xf>
    <xf numFmtId="0" fontId="18" fillId="0" borderId="0" xfId="0" applyFont="1"/>
    <xf numFmtId="165" fontId="18" fillId="0" borderId="0" xfId="0" applyNumberFormat="1" applyFont="1"/>
    <xf numFmtId="0" fontId="4" fillId="13" borderId="0" xfId="0" applyFont="1" applyFill="1" applyAlignment="1">
      <alignment horizontal="left" vertical="center" wrapText="1" indent="1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13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1" fillId="6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009F99"/>
        </patternFill>
      </fill>
    </dxf>
    <dxf>
      <fill>
        <patternFill>
          <bgColor rgb="FFFBB910"/>
        </patternFill>
      </fill>
    </dxf>
    <dxf>
      <fill>
        <patternFill>
          <bgColor rgb="FFEE755A"/>
        </patternFill>
      </fill>
    </dxf>
    <dxf>
      <fill>
        <patternFill>
          <bgColor rgb="FFE0F2F1"/>
        </patternFill>
      </fill>
    </dxf>
    <dxf>
      <fill>
        <patternFill>
          <bgColor rgb="FFFFF8E1"/>
        </patternFill>
      </fill>
    </dxf>
    <dxf>
      <fill>
        <patternFill>
          <bgColor rgb="FFFDE4D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F99"/>
      <rgbColor rgb="FFB5D99C"/>
      <rgbColor rgb="FF878787"/>
      <rgbColor rgb="FF9999FF"/>
      <rgbColor rgb="FF993366"/>
      <rgbColor rgb="FFFFFFCC"/>
      <rgbColor rgb="FFE0F2F1"/>
      <rgbColor rgb="FF660066"/>
      <rgbColor rgb="FFEE755A"/>
      <rgbColor rgb="FF2E5F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EAE5EB"/>
      <rgbColor rgb="FFFFF8E1"/>
      <rgbColor rgb="FF99CCFF"/>
      <rgbColor rgb="FFFF99CC"/>
      <rgbColor rgb="FFCC99FF"/>
      <rgbColor rgb="FFFDE4DC"/>
      <rgbColor rgb="FF397BCA"/>
      <rgbColor rgb="FF33CCCC"/>
      <rgbColor rgb="FF99CC00"/>
      <rgbColor rgb="FFFBB910"/>
      <rgbColor rgb="FFFF9900"/>
      <rgbColor rgb="FFFF6600"/>
      <rgbColor rgb="FF73726E"/>
      <rgbColor rgb="FF969696"/>
      <rgbColor rgb="FF084776"/>
      <rgbColor rgb="FF4B8B3B"/>
      <rgbColor rgb="FF161412"/>
      <rgbColor rgb="FF333300"/>
      <rgbColor rgb="FF993300"/>
      <rgbColor rgb="FF993366"/>
      <rgbColor rgb="FF6B4E9C"/>
      <rgbColor rgb="FF0C27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6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Calibri"/>
              </a:rPr>
              <a:t>Radar IA-ready (score /3 par theme)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'Questionnaire &amp; Radar'!$I$4</c:f>
              <c:strCache>
                <c:ptCount val="1"/>
                <c:pt idx="0">
                  <c:v>Score /3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80000">
                  <a:srgbClr val="3C7AC7"/>
                </a:gs>
                <a:gs pos="100000">
                  <a:srgbClr val="397BCA"/>
                </a:gs>
              </a:gsLst>
              <a:lin ang="16200000"/>
            </a:gradFill>
            <a:ln w="1260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'Questionnaire &amp; Radar'!$G$5:$G$12</c:f>
              <c:strCache>
                <c:ptCount val="8"/>
                <c:pt idx="0">
                  <c:v>Data Security &amp; Governance</c:v>
                </c:pt>
                <c:pt idx="1">
                  <c:v>Identity &amp; Access</c:v>
                </c:pt>
                <c:pt idx="2">
                  <c:v>M365 Apps</c:v>
                </c:pt>
                <c:pt idx="3">
                  <c:v>Data Access &amp; Sharing</c:v>
                </c:pt>
                <c:pt idx="4">
                  <c:v>Data Protection</c:v>
                </c:pt>
                <c:pt idx="5">
                  <c:v>Data Lifecycle</c:v>
                </c:pt>
                <c:pt idx="6">
                  <c:v>Device &amp; Endpoint</c:v>
                </c:pt>
                <c:pt idx="7">
                  <c:v>Copilot Readiness</c:v>
                </c:pt>
              </c:strCache>
            </c:strRef>
          </c:cat>
          <c:val>
            <c:numRef>
              <c:f>'Questionnaire &amp; Radar'!$I$5:$I$12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7-4C26-B853-1E734F8AC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38344"/>
        <c:axId val="27676797"/>
      </c:radarChart>
      <c:catAx>
        <c:axId val="38138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27676797"/>
        <c:crosses val="autoZero"/>
        <c:auto val="1"/>
        <c:lblAlgn val="ctr"/>
        <c:lblOffset val="100"/>
        <c:noMultiLvlLbl val="0"/>
      </c:catAx>
      <c:valAx>
        <c:axId val="27676797"/>
        <c:scaling>
          <c:orientation val="minMax"/>
          <c:max val="3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38138344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20</xdr:col>
      <xdr:colOff>364680</xdr:colOff>
      <xdr:row>14</xdr:row>
      <xdr:rowOff>229320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zoomScaleNormal="100" workbookViewId="0">
      <selection sqref="A1:H1"/>
    </sheetView>
  </sheetViews>
  <sheetFormatPr baseColWidth="10" defaultColWidth="8.6640625" defaultRowHeight="15" x14ac:dyDescent="0.2"/>
  <cols>
    <col min="1" max="1" width="10" customWidth="1"/>
    <col min="2" max="2" width="22" customWidth="1"/>
    <col min="3" max="8" width="14" customWidth="1"/>
  </cols>
  <sheetData>
    <row r="1" spans="1:8" ht="39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</row>
    <row r="2" spans="1:8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</row>
    <row r="4" spans="1:8" ht="19" x14ac:dyDescent="0.2">
      <c r="A4" s="38" t="s">
        <v>2</v>
      </c>
      <c r="B4" s="38"/>
      <c r="C4" s="38"/>
      <c r="D4" s="38"/>
      <c r="E4" s="38"/>
      <c r="F4" s="38"/>
      <c r="G4" s="38"/>
      <c r="H4" s="38"/>
    </row>
    <row r="5" spans="1:8" ht="30" customHeight="1" x14ac:dyDescent="0.2">
      <c r="A5" s="40" t="s">
        <v>3</v>
      </c>
      <c r="B5" s="40"/>
      <c r="C5" s="40"/>
      <c r="D5" s="40"/>
      <c r="E5" s="40"/>
      <c r="F5" s="40"/>
      <c r="G5" s="40"/>
      <c r="H5" s="40"/>
    </row>
    <row r="6" spans="1:8" ht="30" customHeight="1" x14ac:dyDescent="0.2">
      <c r="A6" s="40" t="s">
        <v>4</v>
      </c>
      <c r="B6" s="40"/>
      <c r="C6" s="40"/>
      <c r="D6" s="40"/>
      <c r="E6" s="40"/>
      <c r="F6" s="40"/>
      <c r="G6" s="40"/>
      <c r="H6" s="40"/>
    </row>
    <row r="7" spans="1:8" ht="30" customHeight="1" x14ac:dyDescent="0.2">
      <c r="A7" s="40" t="s">
        <v>5</v>
      </c>
      <c r="B7" s="40"/>
      <c r="C7" s="40"/>
      <c r="D7" s="40"/>
      <c r="E7" s="40"/>
      <c r="F7" s="40"/>
      <c r="G7" s="40"/>
      <c r="H7" s="40"/>
    </row>
    <row r="9" spans="1:8" ht="19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8" ht="25.5" customHeight="1" x14ac:dyDescent="0.2">
      <c r="A10" s="7" t="s">
        <v>7</v>
      </c>
      <c r="B10" s="8" t="s">
        <v>8</v>
      </c>
      <c r="C10" s="41" t="s">
        <v>9</v>
      </c>
      <c r="D10" s="41"/>
      <c r="E10" s="41"/>
      <c r="F10" s="41"/>
      <c r="G10" s="41"/>
      <c r="H10" s="41"/>
    </row>
    <row r="11" spans="1:8" ht="25.5" customHeight="1" x14ac:dyDescent="0.2">
      <c r="A11" s="9" t="s">
        <v>10</v>
      </c>
      <c r="B11" s="8" t="s">
        <v>11</v>
      </c>
      <c r="C11" s="41" t="s">
        <v>12</v>
      </c>
      <c r="D11" s="41"/>
      <c r="E11" s="41"/>
      <c r="F11" s="41"/>
      <c r="G11" s="41"/>
      <c r="H11" s="41"/>
    </row>
    <row r="12" spans="1:8" ht="25.5" customHeight="1" x14ac:dyDescent="0.2">
      <c r="A12" s="10" t="s">
        <v>13</v>
      </c>
      <c r="B12" s="8" t="s">
        <v>14</v>
      </c>
      <c r="C12" s="41" t="s">
        <v>15</v>
      </c>
      <c r="D12" s="41"/>
      <c r="E12" s="41"/>
      <c r="F12" s="41"/>
      <c r="G12" s="41"/>
      <c r="H12" s="41"/>
    </row>
    <row r="13" spans="1:8" ht="25.5" customHeight="1" x14ac:dyDescent="0.2">
      <c r="A13" s="11" t="s">
        <v>16</v>
      </c>
      <c r="B13" s="8" t="s">
        <v>17</v>
      </c>
      <c r="C13" s="41" t="s">
        <v>18</v>
      </c>
      <c r="D13" s="41"/>
      <c r="E13" s="41"/>
      <c r="F13" s="41"/>
      <c r="G13" s="41"/>
      <c r="H13" s="41"/>
    </row>
    <row r="15" spans="1:8" ht="19" x14ac:dyDescent="0.2">
      <c r="A15" s="38" t="s">
        <v>19</v>
      </c>
      <c r="B15" s="38"/>
      <c r="C15" s="38"/>
      <c r="D15" s="38"/>
      <c r="E15" s="38"/>
      <c r="F15" s="38"/>
      <c r="G15" s="38"/>
      <c r="H15" s="38"/>
    </row>
    <row r="16" spans="1:8" ht="25.5" customHeight="1" x14ac:dyDescent="0.2">
      <c r="A16" s="12" t="s">
        <v>20</v>
      </c>
      <c r="B16" s="8" t="s">
        <v>21</v>
      </c>
      <c r="C16" s="41" t="s">
        <v>22</v>
      </c>
      <c r="D16" s="41"/>
      <c r="E16" s="41"/>
      <c r="F16" s="41"/>
      <c r="G16" s="41"/>
      <c r="H16" s="41"/>
    </row>
    <row r="17" spans="1:8" ht="25.5" customHeight="1" x14ac:dyDescent="0.2">
      <c r="A17" s="13" t="s">
        <v>23</v>
      </c>
      <c r="B17" s="8" t="s">
        <v>24</v>
      </c>
      <c r="C17" s="41" t="s">
        <v>25</v>
      </c>
      <c r="D17" s="41"/>
      <c r="E17" s="41"/>
      <c r="F17" s="41"/>
      <c r="G17" s="41"/>
      <c r="H17" s="41"/>
    </row>
    <row r="18" spans="1:8" ht="25.5" customHeight="1" x14ac:dyDescent="0.2">
      <c r="A18" s="14" t="s">
        <v>26</v>
      </c>
      <c r="B18" s="8" t="s">
        <v>27</v>
      </c>
      <c r="C18" s="41" t="s">
        <v>28</v>
      </c>
      <c r="D18" s="41"/>
      <c r="E18" s="41"/>
      <c r="F18" s="41"/>
      <c r="G18" s="41"/>
      <c r="H18" s="41"/>
    </row>
    <row r="19" spans="1:8" ht="25.5" customHeight="1" x14ac:dyDescent="0.2">
      <c r="A19" s="15" t="s">
        <v>29</v>
      </c>
      <c r="B19" s="8" t="s">
        <v>30</v>
      </c>
      <c r="C19" s="41" t="s">
        <v>31</v>
      </c>
      <c r="D19" s="41"/>
      <c r="E19" s="41"/>
      <c r="F19" s="41"/>
      <c r="G19" s="41"/>
      <c r="H19" s="41"/>
    </row>
    <row r="21" spans="1:8" ht="19" x14ac:dyDescent="0.2">
      <c r="A21" s="38" t="s">
        <v>32</v>
      </c>
      <c r="B21" s="38"/>
      <c r="C21" s="38"/>
      <c r="D21" s="38"/>
      <c r="E21" s="38"/>
      <c r="F21" s="38"/>
      <c r="G21" s="38"/>
      <c r="H21" s="38"/>
    </row>
    <row r="22" spans="1:8" ht="21.75" customHeight="1" x14ac:dyDescent="0.2">
      <c r="A22" s="40" t="s">
        <v>33</v>
      </c>
      <c r="B22" s="40"/>
      <c r="C22" s="40"/>
      <c r="D22" s="40"/>
      <c r="E22" s="40"/>
      <c r="F22" s="40"/>
      <c r="G22" s="40"/>
      <c r="H22" s="40"/>
    </row>
    <row r="23" spans="1:8" ht="21.75" customHeight="1" x14ac:dyDescent="0.2">
      <c r="A23" s="40" t="s">
        <v>34</v>
      </c>
      <c r="B23" s="40"/>
      <c r="C23" s="40"/>
      <c r="D23" s="40"/>
      <c r="E23" s="40"/>
      <c r="F23" s="40"/>
      <c r="G23" s="40"/>
      <c r="H23" s="40"/>
    </row>
    <row r="24" spans="1:8" ht="21.75" customHeight="1" x14ac:dyDescent="0.2">
      <c r="A24" s="40" t="s">
        <v>35</v>
      </c>
      <c r="B24" s="40"/>
      <c r="C24" s="40"/>
      <c r="D24" s="40"/>
      <c r="E24" s="40"/>
      <c r="F24" s="40"/>
      <c r="G24" s="40"/>
      <c r="H24" s="40"/>
    </row>
    <row r="25" spans="1:8" ht="21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</row>
    <row r="28" spans="1:8" x14ac:dyDescent="0.2">
      <c r="A28" s="35" t="s">
        <v>37</v>
      </c>
      <c r="B28" s="35"/>
      <c r="C28" s="35"/>
      <c r="D28" s="35"/>
      <c r="E28" s="35"/>
      <c r="F28" s="35"/>
      <c r="G28" s="35"/>
      <c r="H28" s="35"/>
    </row>
  </sheetData>
  <mergeCells count="22">
    <mergeCell ref="A1:H1"/>
    <mergeCell ref="A2:H2"/>
    <mergeCell ref="A4:H4"/>
    <mergeCell ref="A5:H5"/>
    <mergeCell ref="A6:H6"/>
    <mergeCell ref="A7:H7"/>
    <mergeCell ref="A9:H9"/>
    <mergeCell ref="C10:H10"/>
    <mergeCell ref="C11:H11"/>
    <mergeCell ref="C12:H12"/>
    <mergeCell ref="C13:H13"/>
    <mergeCell ref="A15:H15"/>
    <mergeCell ref="C16:H16"/>
    <mergeCell ref="C17:H17"/>
    <mergeCell ref="C18:H18"/>
    <mergeCell ref="A25:H25"/>
    <mergeCell ref="A28:H28"/>
    <mergeCell ref="C19:H19"/>
    <mergeCell ref="A21:H21"/>
    <mergeCell ref="A22:H22"/>
    <mergeCell ref="A23:H23"/>
    <mergeCell ref="A24:H2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9" sqref="G19"/>
    </sheetView>
  </sheetViews>
  <sheetFormatPr baseColWidth="10" defaultColWidth="8.6640625" defaultRowHeight="15" x14ac:dyDescent="0.2"/>
  <cols>
    <col min="1" max="1" width="22" customWidth="1"/>
    <col min="2" max="2" width="5" customWidth="1"/>
    <col min="3" max="3" width="60" customWidth="1"/>
    <col min="4" max="4" width="14" customWidth="1"/>
    <col min="5" max="5" width="9" customWidth="1"/>
    <col min="6" max="6" width="2" customWidth="1"/>
    <col min="7" max="7" width="22" customWidth="1"/>
    <col min="8" max="9" width="10" customWidth="1"/>
    <col min="10" max="10" width="2" customWidth="1"/>
  </cols>
  <sheetData>
    <row r="1" spans="1:9" ht="31.5" customHeight="1" x14ac:dyDescent="0.2">
      <c r="A1" s="36" t="s">
        <v>38</v>
      </c>
      <c r="B1" s="36"/>
      <c r="C1" s="36"/>
      <c r="D1" s="36"/>
      <c r="E1" s="36"/>
    </row>
    <row r="3" spans="1:9" ht="31.5" customHeight="1" x14ac:dyDescent="0.2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G3" s="50" t="s">
        <v>44</v>
      </c>
      <c r="H3" s="50"/>
      <c r="I3" s="50"/>
    </row>
    <row r="4" spans="1:9" ht="27.75" customHeight="1" x14ac:dyDescent="0.2">
      <c r="A4" s="51" t="s">
        <v>45</v>
      </c>
      <c r="B4" s="16">
        <v>1</v>
      </c>
      <c r="C4" s="17" t="s">
        <v>46</v>
      </c>
      <c r="D4" s="18"/>
      <c r="E4" s="19">
        <v>3</v>
      </c>
      <c r="G4" s="6" t="s">
        <v>39</v>
      </c>
      <c r="H4" s="6" t="s">
        <v>47</v>
      </c>
      <c r="I4" s="6" t="s">
        <v>48</v>
      </c>
    </row>
    <row r="5" spans="1:9" ht="31.5" customHeight="1" x14ac:dyDescent="0.2">
      <c r="A5" s="51"/>
      <c r="B5" s="16">
        <v>2</v>
      </c>
      <c r="C5" s="17" t="s">
        <v>49</v>
      </c>
      <c r="D5" s="18"/>
      <c r="E5" s="19">
        <v>3</v>
      </c>
      <c r="G5" s="5" t="s">
        <v>45</v>
      </c>
      <c r="H5" s="20">
        <f>SUM(D4:D6)</f>
        <v>0</v>
      </c>
      <c r="I5" s="21">
        <f>IFERROR(SUM(D4:D6)/3,0)</f>
        <v>0</v>
      </c>
    </row>
    <row r="6" spans="1:9" ht="31.5" customHeight="1" x14ac:dyDescent="0.2">
      <c r="A6" s="51"/>
      <c r="B6" s="16">
        <v>3</v>
      </c>
      <c r="C6" s="17" t="s">
        <v>50</v>
      </c>
      <c r="D6" s="18"/>
      <c r="E6" s="19">
        <v>3</v>
      </c>
      <c r="G6" s="4" t="s">
        <v>51</v>
      </c>
      <c r="H6" s="20">
        <f>SUM(D7:D9)</f>
        <v>0</v>
      </c>
      <c r="I6" s="21">
        <f>IFERROR(SUM(D7:D9)/3,0)</f>
        <v>0</v>
      </c>
    </row>
    <row r="7" spans="1:9" ht="31.5" customHeight="1" x14ac:dyDescent="0.2">
      <c r="A7" s="44" t="s">
        <v>51</v>
      </c>
      <c r="B7" s="16">
        <v>4</v>
      </c>
      <c r="C7" s="17" t="s">
        <v>52</v>
      </c>
      <c r="D7" s="18"/>
      <c r="E7" s="19">
        <v>3</v>
      </c>
      <c r="G7" s="3" t="s">
        <v>53</v>
      </c>
      <c r="H7" s="20">
        <f>SUM(D10:D12)</f>
        <v>0</v>
      </c>
      <c r="I7" s="21">
        <f>IFERROR(SUM(D10:D12)/3,0)</f>
        <v>0</v>
      </c>
    </row>
    <row r="8" spans="1:9" ht="31.5" customHeight="1" x14ac:dyDescent="0.2">
      <c r="A8" s="44"/>
      <c r="B8" s="16">
        <v>5</v>
      </c>
      <c r="C8" s="17" t="s">
        <v>54</v>
      </c>
      <c r="D8" s="18"/>
      <c r="E8" s="19">
        <v>3</v>
      </c>
      <c r="G8" s="2" t="s">
        <v>55</v>
      </c>
      <c r="H8" s="20">
        <f>SUM(D13:D15)</f>
        <v>0</v>
      </c>
      <c r="I8" s="21">
        <f>IFERROR(SUM(D13:D15)/3,0)</f>
        <v>0</v>
      </c>
    </row>
    <row r="9" spans="1:9" ht="31.5" customHeight="1" x14ac:dyDescent="0.2">
      <c r="A9" s="44"/>
      <c r="B9" s="16">
        <v>6</v>
      </c>
      <c r="C9" s="17" t="s">
        <v>56</v>
      </c>
      <c r="D9" s="18"/>
      <c r="E9" s="19">
        <v>3</v>
      </c>
      <c r="G9" s="1" t="s">
        <v>57</v>
      </c>
      <c r="H9" s="20">
        <f>SUM(D16:D18)</f>
        <v>0</v>
      </c>
      <c r="I9" s="21">
        <f>IFERROR(SUM(D16:D18)/3,0)</f>
        <v>0</v>
      </c>
    </row>
    <row r="10" spans="1:9" ht="31.5" customHeight="1" x14ac:dyDescent="0.2">
      <c r="A10" s="52" t="s">
        <v>53</v>
      </c>
      <c r="B10" s="16">
        <v>7</v>
      </c>
      <c r="C10" s="17" t="s">
        <v>58</v>
      </c>
      <c r="D10" s="18"/>
      <c r="E10" s="19">
        <v>3</v>
      </c>
      <c r="G10" s="22" t="s">
        <v>59</v>
      </c>
      <c r="H10" s="20">
        <f>SUM(D19:D21)</f>
        <v>0</v>
      </c>
      <c r="I10" s="21">
        <f>IFERROR(SUM(D19:D21)/3,0)</f>
        <v>0</v>
      </c>
    </row>
    <row r="11" spans="1:9" ht="31.5" customHeight="1" x14ac:dyDescent="0.2">
      <c r="A11" s="52"/>
      <c r="B11" s="16">
        <v>8</v>
      </c>
      <c r="C11" s="17" t="s">
        <v>60</v>
      </c>
      <c r="D11" s="18"/>
      <c r="E11" s="19">
        <v>3</v>
      </c>
      <c r="G11" s="23" t="s">
        <v>61</v>
      </c>
      <c r="H11" s="20">
        <f>SUM(D22:D24)</f>
        <v>0</v>
      </c>
      <c r="I11" s="21">
        <f>IFERROR(SUM(D22:D24)/3,0)</f>
        <v>0</v>
      </c>
    </row>
    <row r="12" spans="1:9" ht="31.5" customHeight="1" x14ac:dyDescent="0.2">
      <c r="A12" s="52"/>
      <c r="B12" s="16">
        <v>9</v>
      </c>
      <c r="C12" s="17" t="s">
        <v>62</v>
      </c>
      <c r="D12" s="18"/>
      <c r="E12" s="19">
        <v>3</v>
      </c>
      <c r="G12" s="4" t="s">
        <v>63</v>
      </c>
      <c r="H12" s="20">
        <f>SUM(D25:D27)</f>
        <v>0</v>
      </c>
      <c r="I12" s="21">
        <f>IFERROR(SUM(D25:D27)/3,0)</f>
        <v>0</v>
      </c>
    </row>
    <row r="13" spans="1:9" ht="36" customHeight="1" x14ac:dyDescent="0.2">
      <c r="A13" s="45" t="s">
        <v>55</v>
      </c>
      <c r="B13" s="16">
        <v>10</v>
      </c>
      <c r="C13" s="17" t="s">
        <v>64</v>
      </c>
      <c r="D13" s="18"/>
      <c r="E13" s="19">
        <v>3</v>
      </c>
    </row>
    <row r="14" spans="1:9" ht="31.5" customHeight="1" x14ac:dyDescent="0.2">
      <c r="A14" s="45"/>
      <c r="B14" s="16">
        <v>11</v>
      </c>
      <c r="C14" s="17" t="s">
        <v>65</v>
      </c>
      <c r="D14" s="18"/>
      <c r="E14" s="19">
        <v>3</v>
      </c>
      <c r="G14" s="24" t="s">
        <v>66</v>
      </c>
      <c r="H14" s="25">
        <f>SUM(H5:H12)</f>
        <v>0</v>
      </c>
      <c r="I14" s="24" t="s">
        <v>67</v>
      </c>
    </row>
    <row r="15" spans="1:9" ht="27.75" customHeight="1" x14ac:dyDescent="0.2">
      <c r="A15" s="45"/>
      <c r="B15" s="16">
        <v>12</v>
      </c>
      <c r="C15" s="17" t="s">
        <v>68</v>
      </c>
      <c r="D15" s="18"/>
      <c r="E15" s="19">
        <v>3</v>
      </c>
      <c r="G15" s="26" t="s">
        <v>69</v>
      </c>
      <c r="H15" s="46" t="str">
        <f>IF(H14="","",IF(H14&lt;=18,"Pas pret",IF(H14&lt;=36,"Bases en place",IF(H14&lt;=54,"Solide","Mature"))))</f>
        <v>Pas pret</v>
      </c>
      <c r="I15" s="46"/>
    </row>
    <row r="16" spans="1:9" ht="36" customHeight="1" x14ac:dyDescent="0.2">
      <c r="A16" s="47" t="s">
        <v>57</v>
      </c>
      <c r="B16" s="16">
        <v>13</v>
      </c>
      <c r="C16" s="17" t="s">
        <v>70</v>
      </c>
      <c r="D16" s="18"/>
      <c r="E16" s="19">
        <v>3</v>
      </c>
    </row>
    <row r="17" spans="1:5" ht="36" customHeight="1" x14ac:dyDescent="0.2">
      <c r="A17" s="47"/>
      <c r="B17" s="16">
        <v>14</v>
      </c>
      <c r="C17" s="17" t="s">
        <v>71</v>
      </c>
      <c r="D17" s="18"/>
      <c r="E17" s="19">
        <v>3</v>
      </c>
    </row>
    <row r="18" spans="1:5" ht="36" customHeight="1" x14ac:dyDescent="0.2">
      <c r="A18" s="47"/>
      <c r="B18" s="16">
        <v>15</v>
      </c>
      <c r="C18" s="17" t="s">
        <v>72</v>
      </c>
      <c r="D18" s="18"/>
      <c r="E18" s="19">
        <v>3</v>
      </c>
    </row>
    <row r="19" spans="1:5" ht="36" customHeight="1" x14ac:dyDescent="0.2">
      <c r="A19" s="48" t="s">
        <v>59</v>
      </c>
      <c r="B19" s="16">
        <v>16</v>
      </c>
      <c r="C19" s="17" t="s">
        <v>73</v>
      </c>
      <c r="D19" s="18"/>
      <c r="E19" s="19">
        <v>3</v>
      </c>
    </row>
    <row r="20" spans="1:5" ht="36" customHeight="1" x14ac:dyDescent="0.2">
      <c r="A20" s="48"/>
      <c r="B20" s="16">
        <v>17</v>
      </c>
      <c r="C20" s="17" t="s">
        <v>74</v>
      </c>
      <c r="D20" s="18"/>
      <c r="E20" s="19">
        <v>3</v>
      </c>
    </row>
    <row r="21" spans="1:5" ht="36" customHeight="1" x14ac:dyDescent="0.2">
      <c r="A21" s="48"/>
      <c r="B21" s="16">
        <v>18</v>
      </c>
      <c r="C21" s="17" t="s">
        <v>75</v>
      </c>
      <c r="D21" s="18"/>
      <c r="E21" s="19">
        <v>3</v>
      </c>
    </row>
    <row r="22" spans="1:5" ht="36" customHeight="1" x14ac:dyDescent="0.2">
      <c r="A22" s="49" t="s">
        <v>61</v>
      </c>
      <c r="B22" s="16">
        <v>19</v>
      </c>
      <c r="C22" s="17" t="s">
        <v>76</v>
      </c>
      <c r="D22" s="18"/>
      <c r="E22" s="19">
        <v>3</v>
      </c>
    </row>
    <row r="23" spans="1:5" ht="36" customHeight="1" x14ac:dyDescent="0.2">
      <c r="A23" s="49"/>
      <c r="B23" s="16">
        <v>20</v>
      </c>
      <c r="C23" s="17" t="s">
        <v>77</v>
      </c>
      <c r="D23" s="18"/>
      <c r="E23" s="19">
        <v>3</v>
      </c>
    </row>
    <row r="24" spans="1:5" ht="36" customHeight="1" x14ac:dyDescent="0.2">
      <c r="A24" s="49"/>
      <c r="B24" s="16">
        <v>21</v>
      </c>
      <c r="C24" s="17" t="s">
        <v>78</v>
      </c>
      <c r="D24" s="18"/>
      <c r="E24" s="19">
        <v>3</v>
      </c>
    </row>
    <row r="25" spans="1:5" ht="36" customHeight="1" x14ac:dyDescent="0.2">
      <c r="A25" s="44" t="s">
        <v>63</v>
      </c>
      <c r="B25" s="16">
        <v>22</v>
      </c>
      <c r="C25" s="17" t="s">
        <v>79</v>
      </c>
      <c r="D25" s="18"/>
      <c r="E25" s="19">
        <v>3</v>
      </c>
    </row>
    <row r="26" spans="1:5" ht="36" customHeight="1" x14ac:dyDescent="0.2">
      <c r="A26" s="44"/>
      <c r="B26" s="16">
        <v>23</v>
      </c>
      <c r="C26" s="17" t="s">
        <v>80</v>
      </c>
      <c r="D26" s="18"/>
      <c r="E26" s="19">
        <v>3</v>
      </c>
    </row>
    <row r="27" spans="1:5" ht="36" customHeight="1" x14ac:dyDescent="0.2">
      <c r="A27" s="44"/>
      <c r="B27" s="16">
        <v>24</v>
      </c>
      <c r="C27" s="17" t="s">
        <v>81</v>
      </c>
      <c r="D27" s="18"/>
      <c r="E27" s="19">
        <v>3</v>
      </c>
    </row>
  </sheetData>
  <mergeCells count="11">
    <mergeCell ref="A1:E1"/>
    <mergeCell ref="G3:I3"/>
    <mergeCell ref="A4:A6"/>
    <mergeCell ref="A7:A9"/>
    <mergeCell ref="A10:A12"/>
    <mergeCell ref="A25:A27"/>
    <mergeCell ref="A13:A15"/>
    <mergeCell ref="H15:I15"/>
    <mergeCell ref="A16:A18"/>
    <mergeCell ref="A19:A21"/>
    <mergeCell ref="A22:A24"/>
  </mergeCells>
  <conditionalFormatting sqref="D4:D27">
    <cfRule type="cellIs" dxfId="5" priority="2" operator="equal">
      <formula>0</formula>
    </cfRule>
    <cfRule type="cellIs" dxfId="4" priority="3" operator="equal">
      <formula>1</formula>
    </cfRule>
    <cfRule type="cellIs" dxfId="3" priority="4" operator="greaterThanOrEqual">
      <formula>2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zoomScaleNormal="100" workbookViewId="0">
      <pane ySplit="4" topLeftCell="A5" activePane="bottomLeft" state="frozen"/>
      <selection pane="bottomLeft" sqref="A1:E1"/>
    </sheetView>
  </sheetViews>
  <sheetFormatPr baseColWidth="10" defaultColWidth="8.6640625" defaultRowHeight="15" x14ac:dyDescent="0.2"/>
  <cols>
    <col min="1" max="1" width="8" customWidth="1"/>
    <col min="2" max="2" width="25" customWidth="1"/>
    <col min="3" max="3" width="11" customWidth="1"/>
    <col min="4" max="4" width="14" customWidth="1"/>
    <col min="5" max="5" width="60" customWidth="1"/>
  </cols>
  <sheetData>
    <row r="1" spans="1:5" ht="31.5" customHeight="1" x14ac:dyDescent="0.2">
      <c r="A1" s="36" t="s">
        <v>82</v>
      </c>
      <c r="B1" s="36"/>
      <c r="C1" s="36"/>
      <c r="D1" s="36"/>
      <c r="E1" s="36"/>
    </row>
    <row r="2" spans="1:5" ht="19.5" customHeight="1" x14ac:dyDescent="0.2">
      <c r="A2" s="37" t="s">
        <v>83</v>
      </c>
      <c r="B2" s="37"/>
      <c r="C2" s="37"/>
      <c r="D2" s="37"/>
      <c r="E2" s="37"/>
    </row>
    <row r="4" spans="1:5" ht="31.5" customHeight="1" x14ac:dyDescent="0.2">
      <c r="A4" s="4" t="s">
        <v>84</v>
      </c>
      <c r="B4" s="4" t="s">
        <v>39</v>
      </c>
      <c r="C4" s="4" t="s">
        <v>48</v>
      </c>
      <c r="D4" s="4" t="s">
        <v>85</v>
      </c>
      <c r="E4" s="4" t="s">
        <v>86</v>
      </c>
    </row>
    <row r="5" spans="1:5" ht="49.5" customHeight="1" x14ac:dyDescent="0.2">
      <c r="A5" s="27">
        <v>1</v>
      </c>
      <c r="B5" s="28" t="str">
        <f>IFERROR(INDEX($A$21:$A$28,MATCH(SMALL($D$21:$D$28,1),$D$21:$D$28,0)),"")</f>
        <v>Data Security &amp; Governance</v>
      </c>
      <c r="C5" s="29">
        <f>IFERROR(INDEX($B$21:$B$28,MATCH(SMALL($D$21:$D$28,1),$D$21:$D$28,0)),"")</f>
        <v>0</v>
      </c>
      <c r="D5" s="30" t="str">
        <f>IF(C5="","",IF(C5&lt;1,"En risque",IF(C5&lt;2,"A consolider","Solide")))</f>
        <v>En risque</v>
      </c>
      <c r="E5" s="31" t="str">
        <f>IFERROR(INDEX($C$21:$C$28,MATCH(SMALL($D$21:$D$28,1),$D$21:$D$28,0)),"")</f>
        <v>Activez SAM + lancez le Content Management Assessment. Forcez "Specific people" en partage par defaut.</v>
      </c>
    </row>
    <row r="6" spans="1:5" ht="49.5" customHeight="1" x14ac:dyDescent="0.2">
      <c r="A6" s="27">
        <v>2</v>
      </c>
      <c r="B6" s="28" t="str">
        <f>IFERROR(INDEX($A$21:$A$28,MATCH(SMALL($D$21:$D$28,2),$D$21:$D$28,0)),"")</f>
        <v>Identity &amp; Access</v>
      </c>
      <c r="C6" s="29">
        <f>IFERROR(INDEX($B$21:$B$28,MATCH(SMALL($D$21:$D$28,2),$D$21:$D$28,0)),"")</f>
        <v>0</v>
      </c>
      <c r="D6" s="30" t="str">
        <f>IF(C6="","",IF(C6&lt;1,"En risque",IF(C6&lt;2,"A consolider","Solide")))</f>
        <v>En risque</v>
      </c>
      <c r="E6" s="31" t="str">
        <f>IFERROR(INDEX($C$21:$C$28,MATCH(SMALL($D$21:$D$28,2),$D$21:$D$28,0)),"")</f>
        <v>Conditional Access + MFA 100 %, JML automatise via Entra ID Governance, PIM sur tous les roles privilegies.</v>
      </c>
    </row>
    <row r="7" spans="1:5" ht="49.5" customHeight="1" x14ac:dyDescent="0.2">
      <c r="A7" s="27">
        <v>3</v>
      </c>
      <c r="B7" s="28" t="str">
        <f>IFERROR(INDEX($A$21:$A$28,MATCH(SMALL($D$21:$D$28,3),$D$21:$D$28,0)),"")</f>
        <v>M365 Apps</v>
      </c>
      <c r="C7" s="29">
        <f>IFERROR(INDEX($B$21:$B$28,MATCH(SMALL($D$21:$D$28,3),$D$21:$D$28,0)),"")</f>
        <v>0</v>
      </c>
      <c r="D7" s="30" t="str">
        <f>IF(C7="","",IF(C7&lt;1,"En risque",IF(C7&lt;2,"A consolider","Solide")))</f>
        <v>En risque</v>
      </c>
      <c r="E7" s="31" t="str">
        <f>IFERROR(INDEX($C$21:$C$28,MATCH(SMALL($D$21:$D$28,3),$D$21:$D$28,0)),"")</f>
        <v>Migration boites Exchange Online 100 %, charte Teams (creation, expiration, archivage), gouvernance Loop/Whiteboard.</v>
      </c>
    </row>
    <row r="8" spans="1:5" ht="49.5" customHeight="1" x14ac:dyDescent="0.2">
      <c r="A8" s="27">
        <v>4</v>
      </c>
      <c r="B8" s="28" t="str">
        <f>IFERROR(INDEX($A$21:$A$28,MATCH(SMALL($D$21:$D$28,4),$D$21:$D$28,0)),"")</f>
        <v>Data Access &amp; Sharing</v>
      </c>
      <c r="C8" s="29">
        <f>IFERROR(INDEX($B$21:$B$28,MATCH(SMALL($D$21:$D$28,4),$D$21:$D$28,0)),"")</f>
        <v>0</v>
      </c>
      <c r="D8" s="30" t="str">
        <f>IF(C8="","",IF(C8&lt;1,"En risque",IF(C8&lt;2,"A consolider","Solide")))</f>
        <v>En risque</v>
      </c>
      <c r="E8" s="31" t="str">
        <f>IFERROR(INDEX($C$21:$C$28,MATCH(SMALL($D$21:$D$28,4),$D$21:$D$28,0)),"")</f>
        <v>Restricted Content Discovery sur sites sensibles, Access Reviews trimestrielles, expiration partages externes a 90j.</v>
      </c>
    </row>
    <row r="9" spans="1:5" ht="49.5" customHeight="1" x14ac:dyDescent="0.2">
      <c r="A9" s="27">
        <v>5</v>
      </c>
      <c r="B9" s="28" t="str">
        <f>IFERROR(INDEX($A$21:$A$28,MATCH(SMALL($D$21:$D$28,5),$D$21:$D$28,0)),"")</f>
        <v>Data Protection</v>
      </c>
      <c r="C9" s="29">
        <f>IFERROR(INDEX($B$21:$B$28,MATCH(SMALL($D$21:$D$28,5),$D$21:$D$28,0)),"")</f>
        <v>0</v>
      </c>
      <c r="D9" s="30" t="str">
        <f>IF(C9="","",IF(C9&lt;1,"En risque",IF(C9&lt;2,"A consolider","Solide")))</f>
        <v>En risque</v>
      </c>
      <c r="E9" s="31" t="str">
        <f>IFERROR(INDEX($C$21:$C$28,MATCH(SMALL($D$21:$D$28,5),$D$21:$D$28,0)),"")</f>
        <v>Etiquettes Purview + auto-labeling, DLP actives 4 charges (Exchange/SP/OD/Teams), DSPM for AI active.</v>
      </c>
    </row>
    <row r="12" spans="1:5" ht="24" customHeight="1" x14ac:dyDescent="0.2">
      <c r="A12" s="38" t="s">
        <v>87</v>
      </c>
      <c r="B12" s="38"/>
      <c r="C12" s="38"/>
      <c r="D12" s="38"/>
      <c r="E12" s="38"/>
    </row>
    <row r="13" spans="1:5" ht="24" customHeight="1" x14ac:dyDescent="0.2">
      <c r="A13" s="39" t="s">
        <v>88</v>
      </c>
      <c r="B13" s="39"/>
      <c r="C13" s="39"/>
      <c r="D13" s="39"/>
      <c r="E13" s="39"/>
    </row>
    <row r="14" spans="1:5" ht="24" customHeight="1" x14ac:dyDescent="0.2">
      <c r="A14" s="34" t="s">
        <v>89</v>
      </c>
      <c r="B14" s="34"/>
      <c r="C14" s="34"/>
      <c r="D14" s="34"/>
      <c r="E14" s="34"/>
    </row>
    <row r="15" spans="1:5" ht="24" customHeight="1" x14ac:dyDescent="0.2">
      <c r="A15" s="34" t="s">
        <v>90</v>
      </c>
      <c r="B15" s="34"/>
      <c r="C15" s="34"/>
      <c r="D15" s="34"/>
      <c r="E15" s="34"/>
    </row>
    <row r="16" spans="1:5" ht="24" customHeight="1" x14ac:dyDescent="0.2">
      <c r="A16" s="34" t="s">
        <v>91</v>
      </c>
      <c r="B16" s="34"/>
      <c r="C16" s="34"/>
      <c r="D16" s="34"/>
      <c r="E16" s="34"/>
    </row>
    <row r="17" spans="1:5" ht="24" customHeight="1" x14ac:dyDescent="0.2">
      <c r="A17" s="34" t="s">
        <v>92</v>
      </c>
      <c r="B17" s="34"/>
      <c r="C17" s="34"/>
      <c r="D17" s="34"/>
      <c r="E17" s="34"/>
    </row>
    <row r="19" spans="1:5" x14ac:dyDescent="0.2">
      <c r="A19" s="35" t="s">
        <v>37</v>
      </c>
      <c r="B19" s="35"/>
      <c r="C19" s="35"/>
      <c r="D19" s="35"/>
      <c r="E19" s="35"/>
    </row>
    <row r="20" spans="1:5" ht="13.5" customHeight="1" x14ac:dyDescent="0.2">
      <c r="A20" s="35" t="s">
        <v>93</v>
      </c>
      <c r="B20" s="35"/>
      <c r="C20" s="35"/>
      <c r="D20" s="35"/>
      <c r="E20" s="35"/>
    </row>
    <row r="21" spans="1:5" ht="13.5" customHeight="1" x14ac:dyDescent="0.2">
      <c r="A21" s="32" t="s">
        <v>45</v>
      </c>
      <c r="B21" s="33">
        <f>'Questionnaire &amp; Radar'!I5</f>
        <v>0</v>
      </c>
      <c r="C21" s="32" t="s">
        <v>94</v>
      </c>
      <c r="D21" s="32">
        <f t="shared" ref="D21:D28" si="0">B21+ROW()/100000</f>
        <v>2.1000000000000001E-4</v>
      </c>
    </row>
    <row r="22" spans="1:5" ht="13.5" customHeight="1" x14ac:dyDescent="0.2">
      <c r="A22" s="32" t="s">
        <v>51</v>
      </c>
      <c r="B22" s="33">
        <f>'Questionnaire &amp; Radar'!I6</f>
        <v>0</v>
      </c>
      <c r="C22" s="32" t="s">
        <v>95</v>
      </c>
      <c r="D22" s="32">
        <f t="shared" si="0"/>
        <v>2.2000000000000001E-4</v>
      </c>
    </row>
    <row r="23" spans="1:5" ht="13.5" customHeight="1" x14ac:dyDescent="0.2">
      <c r="A23" s="32" t="s">
        <v>53</v>
      </c>
      <c r="B23" s="33">
        <f>'Questionnaire &amp; Radar'!I7</f>
        <v>0</v>
      </c>
      <c r="C23" s="32" t="s">
        <v>96</v>
      </c>
      <c r="D23" s="32">
        <f t="shared" si="0"/>
        <v>2.3000000000000001E-4</v>
      </c>
    </row>
    <row r="24" spans="1:5" ht="13.5" customHeight="1" x14ac:dyDescent="0.2">
      <c r="A24" s="32" t="s">
        <v>55</v>
      </c>
      <c r="B24" s="33">
        <f>'Questionnaire &amp; Radar'!I8</f>
        <v>0</v>
      </c>
      <c r="C24" s="32" t="s">
        <v>97</v>
      </c>
      <c r="D24" s="32">
        <f t="shared" si="0"/>
        <v>2.4000000000000001E-4</v>
      </c>
    </row>
    <row r="25" spans="1:5" ht="13.5" customHeight="1" x14ac:dyDescent="0.2">
      <c r="A25" s="32" t="s">
        <v>57</v>
      </c>
      <c r="B25" s="33">
        <f>'Questionnaire &amp; Radar'!I9</f>
        <v>0</v>
      </c>
      <c r="C25" s="32" t="s">
        <v>98</v>
      </c>
      <c r="D25" s="32">
        <f t="shared" si="0"/>
        <v>2.5000000000000001E-4</v>
      </c>
    </row>
    <row r="26" spans="1:5" ht="13.5" customHeight="1" x14ac:dyDescent="0.2">
      <c r="A26" s="32" t="s">
        <v>59</v>
      </c>
      <c r="B26" s="33">
        <f>'Questionnaire &amp; Radar'!I10</f>
        <v>0</v>
      </c>
      <c r="C26" s="32" t="s">
        <v>99</v>
      </c>
      <c r="D26" s="32">
        <f t="shared" si="0"/>
        <v>2.5999999999999998E-4</v>
      </c>
    </row>
    <row r="27" spans="1:5" ht="13.5" customHeight="1" x14ac:dyDescent="0.2">
      <c r="A27" s="32" t="s">
        <v>61</v>
      </c>
      <c r="B27" s="33">
        <f>'Questionnaire &amp; Radar'!I11</f>
        <v>0</v>
      </c>
      <c r="C27" s="32" t="s">
        <v>100</v>
      </c>
      <c r="D27" s="32">
        <f t="shared" si="0"/>
        <v>2.7E-4</v>
      </c>
    </row>
    <row r="28" spans="1:5" ht="13.5" customHeight="1" x14ac:dyDescent="0.2">
      <c r="A28" s="32" t="s">
        <v>63</v>
      </c>
      <c r="B28" s="33">
        <f>'Questionnaire &amp; Radar'!I12</f>
        <v>0</v>
      </c>
      <c r="C28" s="32" t="s">
        <v>101</v>
      </c>
      <c r="D28" s="32">
        <f t="shared" si="0"/>
        <v>2.7999999999999998E-4</v>
      </c>
    </row>
  </sheetData>
  <mergeCells count="10">
    <mergeCell ref="A1:E1"/>
    <mergeCell ref="A2:E2"/>
    <mergeCell ref="A12:E12"/>
    <mergeCell ref="A13:E13"/>
    <mergeCell ref="A14:E14"/>
    <mergeCell ref="A15:E15"/>
    <mergeCell ref="A16:E16"/>
    <mergeCell ref="A17:E17"/>
    <mergeCell ref="A19:E19"/>
    <mergeCell ref="A20:E20"/>
  </mergeCells>
  <conditionalFormatting sqref="D5:D9">
    <cfRule type="expression" dxfId="2" priority="2">
      <formula>$C5&lt;1</formula>
    </cfRule>
    <cfRule type="expression" dxfId="1" priority="3">
      <formula>AND($C5&gt;=1,$C5&lt;2)</formula>
    </cfRule>
    <cfRule type="expression" dxfId="0" priority="4">
      <formula>$C5&gt;=2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 d'emploi</vt:lpstr>
      <vt:lpstr>Questionnaire &amp; Radar</vt:lpstr>
      <vt:lpstr>TOP 5 priorites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DIERIKX Arthur</cp:lastModifiedBy>
  <cp:revision>1</cp:revision>
  <dcterms:created xsi:type="dcterms:W3CDTF">2026-05-25T13:51:48Z</dcterms:created>
  <dcterms:modified xsi:type="dcterms:W3CDTF">2026-06-10T07:58:04Z</dcterms:modified>
  <cp:category/>
  <cp:contentStatus/>
</cp:coreProperties>
</file>